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0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<sst xmlns="http://schemas.openxmlformats.org/spreadsheetml/2006/main" count="178" uniqueCount="50">
  <si>
    <t>Northern Michigan University</t>
  </si>
  <si>
    <t>UNDERGRADUATE (ON CAMPUS):  TUITION AND FEE RATES</t>
  </si>
  <si>
    <t>WINTER 2004 RATES</t>
  </si>
  <si>
    <t>Change</t>
  </si>
  <si>
    <t>% Change</t>
  </si>
  <si>
    <t>Per credit hour:</t>
  </si>
  <si>
    <t>Resident:</t>
  </si>
  <si>
    <t>1 to 11 credits</t>
  </si>
  <si>
    <t>per credit</t>
  </si>
  <si>
    <t>12 to 18 credits</t>
  </si>
  <si>
    <t>per semester</t>
  </si>
  <si>
    <t>over 18 credits</t>
  </si>
  <si>
    <t>Nonresident:</t>
  </si>
  <si>
    <t>Per semester:</t>
  </si>
  <si>
    <t>12 or more credits</t>
  </si>
  <si>
    <t>Student Activity fee:</t>
  </si>
  <si>
    <t>6 or more credits</t>
  </si>
  <si>
    <t>Annual Tuition and Fees:</t>
  </si>
  <si>
    <t xml:space="preserve">     Resident Undergraduate:</t>
  </si>
  <si>
    <t>per year</t>
  </si>
  <si>
    <t xml:space="preserve">     Nonresident Undergraduate:</t>
  </si>
  <si>
    <t>GRADUATE (ON CAMPUS):  TUITION AND FEE RATES</t>
  </si>
  <si>
    <t>All credit hours</t>
  </si>
  <si>
    <t>8 or more credits</t>
  </si>
  <si>
    <t xml:space="preserve">     Resident Graduate:</t>
  </si>
  <si>
    <t xml:space="preserve">     Nonresident Graduate:</t>
  </si>
  <si>
    <t>UNDERGRADUATE</t>
  </si>
  <si>
    <t>Undergraduate:  All credit hours</t>
  </si>
  <si>
    <t>GRADUATE</t>
  </si>
  <si>
    <t>Graduate:  All credit hours</t>
  </si>
  <si>
    <t>SUMMER COLLEGE: TUITION AND FEES RATES</t>
  </si>
  <si>
    <t>SUMMER 2004</t>
  </si>
  <si>
    <t>UNDERGRADUATE TUITION AND FEES</t>
  </si>
  <si>
    <t>1 to 5 credits</t>
  </si>
  <si>
    <t>over 5 credits</t>
  </si>
  <si>
    <t>GRADUATE TUITION AND FEES</t>
  </si>
  <si>
    <t>Resident:  All credit hours</t>
  </si>
  <si>
    <t>Nonresident:  All credit hours</t>
  </si>
  <si>
    <t>TUITION AND FEES</t>
  </si>
  <si>
    <t>On Campus Fall 2004/Winter 2005 Rates; Extension Fall 2004/Winter 2005 Rates; and Summer 2005 Rates</t>
  </si>
  <si>
    <t>FALL 2004/</t>
  </si>
  <si>
    <t>WINTER 2005 RATES</t>
  </si>
  <si>
    <t>SUMMER 2005</t>
  </si>
  <si>
    <r>
      <t xml:space="preserve">    Semester comparison level </t>
    </r>
    <r>
      <rPr>
        <b/>
        <i/>
        <sz val="9"/>
        <rFont val="Arial"/>
        <family val="2"/>
      </rPr>
      <t>(15 crs./sem.)</t>
    </r>
  </si>
  <si>
    <t xml:space="preserve">    State calculated annualized rate</t>
  </si>
  <si>
    <r>
      <t xml:space="preserve">    Annual comparison level </t>
    </r>
    <r>
      <rPr>
        <i/>
        <sz val="9"/>
        <rFont val="Arial"/>
        <family val="2"/>
      </rPr>
      <t>(30 crs./yr.)</t>
    </r>
  </si>
  <si>
    <t xml:space="preserve">    Annual comparison level (16 crs./yr.)</t>
  </si>
  <si>
    <t xml:space="preserve">    Semester comparison level (8 crs./sem.)</t>
  </si>
  <si>
    <t>EXTENSION COURSES (OFF CAMPUS AND WEB COURSES):  TUITION AND FEE RATES</t>
  </si>
  <si>
    <t>University fee: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</si>
</sst>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7" fontId="0" fillId="0" borderId="0" xfId="0" applyNumberForma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7" fontId="3" fillId="0" borderId="0" xfId="0" applyNumberFormat="1" applyFont="1" applyAlignment="1">
      <alignment/>
    </xf>
    <xf numFmtId="7" fontId="0" fillId="0" borderId="2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7" fontId="0" fillId="0" borderId="0" xfId="0" applyNumberFormat="1" applyBorder="1" applyAlignment="1">
      <alignment/>
    </xf>
    <xf numFmtId="7" fontId="3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7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5" fillId="0" borderId="0" xfId="0" applyFont="1" applyAlignment="1">
      <alignment/>
    </xf>
    <xf numFmtId="7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5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/>
    </xf>
    <xf numFmtId="7" fontId="5" fillId="0" borderId="0" xfId="0" applyNumberFormat="1" applyFont="1" applyAlignment="1">
      <alignment/>
    </xf>
    <xf numFmtId="7" fontId="5" fillId="0" borderId="2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7" fontId="8" fillId="0" borderId="0" xfId="0" applyNumberFormat="1" applyFont="1" applyBorder="1" applyAlignment="1">
      <alignment/>
    </xf>
    <xf numFmtId="7" fontId="8" fillId="0" borderId="0" xfId="0" applyNumberFormat="1" applyFont="1" applyAlignment="1">
      <alignment/>
    </xf>
    <xf numFmtId="7" fontId="8" fillId="0" borderId="2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ont="1" applyBorder="1" applyAlignment="1">
      <alignment/>
    </xf>
    <xf numFmtId="7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1" fillId="0" borderId="3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/>
    </xf>
    <xf numFmtId="10" fontId="1" fillId="0" borderId="0" xfId="19" applyNumberFormat="1" applyFont="1" applyAlignment="1">
      <alignment/>
    </xf>
    <xf numFmtId="10" fontId="5" fillId="0" borderId="0" xfId="19" applyNumberFormat="1" applyFont="1" applyAlignment="1">
      <alignment/>
    </xf>
    <xf numFmtId="0" fontId="6" fillId="0" borderId="0" xfId="0" applyFont="1" applyAlignment="1">
      <alignment/>
    </xf>
    <xf numFmtId="7" fontId="7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7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7" fontId="8" fillId="0" borderId="1" xfId="0" applyNumberFormat="1" applyFont="1" applyBorder="1" applyAlignment="1">
      <alignment/>
    </xf>
    <xf numFmtId="7" fontId="3" fillId="0" borderId="1" xfId="0" applyNumberFormat="1" applyFont="1" applyBorder="1" applyAlignment="1">
      <alignment/>
    </xf>
    <xf numFmtId="7" fontId="8" fillId="0" borderId="4" xfId="0" applyNumberFormat="1" applyFont="1" applyBorder="1" applyAlignment="1">
      <alignment/>
    </xf>
    <xf numFmtId="0" fontId="8" fillId="0" borderId="1" xfId="0" applyFont="1" applyBorder="1" applyAlignment="1">
      <alignment/>
    </xf>
    <xf numFmtId="10" fontId="8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5" xfId="0" applyFont="1" applyBorder="1" applyAlignment="1">
      <alignment/>
    </xf>
    <xf numFmtId="0" fontId="8" fillId="0" borderId="5" xfId="0" applyFont="1" applyBorder="1" applyAlignment="1">
      <alignment/>
    </xf>
    <xf numFmtId="7" fontId="8" fillId="0" borderId="5" xfId="0" applyNumberFormat="1" applyFont="1" applyBorder="1" applyAlignment="1">
      <alignment/>
    </xf>
    <xf numFmtId="7" fontId="3" fillId="0" borderId="5" xfId="0" applyNumberFormat="1" applyFont="1" applyBorder="1" applyAlignment="1">
      <alignment/>
    </xf>
    <xf numFmtId="7" fontId="8" fillId="0" borderId="6" xfId="0" applyNumberFormat="1" applyFont="1" applyBorder="1" applyAlignment="1">
      <alignment/>
    </xf>
    <xf numFmtId="10" fontId="8" fillId="0" borderId="5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A1">
      <selection activeCell="B63" sqref="B63"/>
    </sheetView>
  </sheetViews>
  <sheetFormatPr defaultColWidth="9.140625" defaultRowHeight="12.75"/>
  <cols>
    <col min="1" max="1" width="3.00390625" style="0" customWidth="1"/>
    <col min="2" max="2" width="3.7109375" style="0" customWidth="1"/>
    <col min="3" max="3" width="36.28125" style="0" customWidth="1"/>
    <col min="4" max="4" width="11.00390625" style="0" customWidth="1"/>
    <col min="5" max="5" width="10.7109375" style="0" customWidth="1"/>
    <col min="6" max="6" width="2.7109375" style="0" customWidth="1"/>
    <col min="7" max="7" width="12.140625" style="0" customWidth="1"/>
    <col min="8" max="8" width="11.421875" style="0" customWidth="1"/>
    <col min="9" max="10" width="2.7109375" style="0" customWidth="1"/>
    <col min="11" max="11" width="9.7109375" style="0" bestFit="1" customWidth="1"/>
    <col min="12" max="12" width="11.28125" style="0" bestFit="1" customWidth="1"/>
    <col min="13" max="13" width="2.7109375" style="0" customWidth="1"/>
    <col min="14" max="14" width="10.57421875" style="0" bestFit="1" customWidth="1"/>
  </cols>
  <sheetData>
    <row r="1" ht="12.75">
      <c r="A1" s="1" t="s">
        <v>38</v>
      </c>
    </row>
    <row r="2" ht="12.75">
      <c r="A2" s="1" t="s">
        <v>39</v>
      </c>
    </row>
    <row r="3" ht="12.75">
      <c r="A3" s="1" t="s">
        <v>0</v>
      </c>
    </row>
    <row r="4" spans="1:14" ht="13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3.5" thickTop="1">
      <c r="A5" s="1"/>
    </row>
    <row r="6" ht="12.75">
      <c r="A6" s="1" t="s">
        <v>1</v>
      </c>
    </row>
    <row r="7" ht="12.75">
      <c r="A7" s="1"/>
    </row>
    <row r="8" spans="4:10" ht="12.75">
      <c r="D8" s="68"/>
      <c r="E8" s="68"/>
      <c r="F8" s="4"/>
      <c r="G8" s="68" t="s">
        <v>40</v>
      </c>
      <c r="H8" s="68"/>
      <c r="J8" s="5"/>
    </row>
    <row r="9" spans="4:14" ht="12.75">
      <c r="D9" s="65" t="s">
        <v>2</v>
      </c>
      <c r="E9" s="65"/>
      <c r="G9" s="65" t="s">
        <v>41</v>
      </c>
      <c r="H9" s="65"/>
      <c r="J9" s="5"/>
      <c r="K9" s="65" t="s">
        <v>3</v>
      </c>
      <c r="L9" s="65"/>
      <c r="N9" s="6" t="s">
        <v>4</v>
      </c>
    </row>
    <row r="10" ht="12.75">
      <c r="J10" s="5"/>
    </row>
    <row r="11" spans="1:10" ht="12.75">
      <c r="A11" s="7" t="s">
        <v>5</v>
      </c>
      <c r="J11" s="5"/>
    </row>
    <row r="12" ht="12.75">
      <c r="J12" s="5"/>
    </row>
    <row r="13" spans="2:10" ht="12.75">
      <c r="B13" s="8" t="s">
        <v>6</v>
      </c>
      <c r="J13" s="5"/>
    </row>
    <row r="14" spans="2:14" ht="12.75">
      <c r="B14" s="8"/>
      <c r="C14" t="s">
        <v>7</v>
      </c>
      <c r="D14" s="4">
        <v>193</v>
      </c>
      <c r="E14" s="9" t="s">
        <v>8</v>
      </c>
      <c r="F14" s="4"/>
      <c r="G14" s="4">
        <v>199</v>
      </c>
      <c r="H14" s="9" t="s">
        <v>8</v>
      </c>
      <c r="I14" s="4"/>
      <c r="J14" s="10"/>
      <c r="K14" s="4">
        <f>G14-D14</f>
        <v>6</v>
      </c>
      <c r="L14" s="9" t="s">
        <v>8</v>
      </c>
      <c r="N14" s="11">
        <f>K14/D14</f>
        <v>0.031088082901554404</v>
      </c>
    </row>
    <row r="15" spans="2:14" ht="12.75">
      <c r="B15" s="8"/>
      <c r="C15" t="s">
        <v>9</v>
      </c>
      <c r="D15" s="4">
        <f>+D14*12</f>
        <v>2316</v>
      </c>
      <c r="E15" s="9" t="s">
        <v>10</v>
      </c>
      <c r="F15" s="4"/>
      <c r="G15" s="4">
        <f>+G14*12</f>
        <v>2388</v>
      </c>
      <c r="H15" s="9" t="s">
        <v>10</v>
      </c>
      <c r="I15" s="4"/>
      <c r="J15" s="10"/>
      <c r="K15" s="4">
        <f>G15-D15</f>
        <v>72</v>
      </c>
      <c r="L15" s="9" t="s">
        <v>10</v>
      </c>
      <c r="N15" s="11">
        <f>K15/D15</f>
        <v>0.031088082901554404</v>
      </c>
    </row>
    <row r="16" spans="2:14" ht="12.75">
      <c r="B16" s="8"/>
      <c r="C16" t="s">
        <v>11</v>
      </c>
      <c r="D16" s="4">
        <f>+D14</f>
        <v>193</v>
      </c>
      <c r="E16" s="9" t="s">
        <v>8</v>
      </c>
      <c r="F16" s="4"/>
      <c r="G16" s="4">
        <f>+G14</f>
        <v>199</v>
      </c>
      <c r="H16" s="9" t="s">
        <v>8</v>
      </c>
      <c r="I16" s="4"/>
      <c r="J16" s="10"/>
      <c r="K16" s="4">
        <f>G16-D16</f>
        <v>6</v>
      </c>
      <c r="L16" s="9" t="s">
        <v>8</v>
      </c>
      <c r="N16" s="11">
        <f>K16/D16</f>
        <v>0.031088082901554404</v>
      </c>
    </row>
    <row r="17" spans="2:14" ht="12.75">
      <c r="B17" s="8"/>
      <c r="D17" s="4"/>
      <c r="E17" s="4"/>
      <c r="F17" s="4"/>
      <c r="G17" s="4"/>
      <c r="H17" s="4"/>
      <c r="I17" s="4"/>
      <c r="J17" s="10"/>
      <c r="K17" s="4"/>
      <c r="L17" s="4"/>
      <c r="N17" s="11"/>
    </row>
    <row r="18" spans="2:14" ht="12.75">
      <c r="B18" s="8" t="s">
        <v>12</v>
      </c>
      <c r="D18" s="4"/>
      <c r="E18" s="4"/>
      <c r="F18" s="4"/>
      <c r="G18" s="4"/>
      <c r="H18" s="4"/>
      <c r="I18" s="4"/>
      <c r="J18" s="10"/>
      <c r="K18" s="4"/>
      <c r="L18" s="4"/>
      <c r="N18" s="11"/>
    </row>
    <row r="19" spans="2:14" ht="12.75">
      <c r="B19" s="8"/>
      <c r="C19" t="s">
        <v>7</v>
      </c>
      <c r="D19" s="4">
        <v>330</v>
      </c>
      <c r="E19" s="9" t="s">
        <v>8</v>
      </c>
      <c r="F19" s="4"/>
      <c r="G19" s="4">
        <v>341</v>
      </c>
      <c r="H19" s="9" t="s">
        <v>8</v>
      </c>
      <c r="I19" s="4"/>
      <c r="J19" s="10"/>
      <c r="K19" s="4">
        <f>G19-D19</f>
        <v>11</v>
      </c>
      <c r="L19" s="9" t="s">
        <v>8</v>
      </c>
      <c r="N19" s="11">
        <f>K19/D19</f>
        <v>0.03333333333333333</v>
      </c>
    </row>
    <row r="20" spans="2:14" ht="12.75">
      <c r="B20" s="8"/>
      <c r="C20" t="s">
        <v>9</v>
      </c>
      <c r="D20" s="4">
        <f>+D19*12</f>
        <v>3960</v>
      </c>
      <c r="E20" s="9" t="s">
        <v>10</v>
      </c>
      <c r="F20" s="4"/>
      <c r="G20" s="4">
        <f>+G19*12</f>
        <v>4092</v>
      </c>
      <c r="H20" s="9" t="s">
        <v>10</v>
      </c>
      <c r="I20" s="4"/>
      <c r="J20" s="10"/>
      <c r="K20" s="4">
        <f>G20-D20</f>
        <v>132</v>
      </c>
      <c r="L20" s="9" t="s">
        <v>10</v>
      </c>
      <c r="N20" s="11">
        <f>K20/D20</f>
        <v>0.03333333333333333</v>
      </c>
    </row>
    <row r="21" spans="2:14" ht="12.75">
      <c r="B21" s="8"/>
      <c r="C21" t="s">
        <v>11</v>
      </c>
      <c r="D21" s="4">
        <f>+D19</f>
        <v>330</v>
      </c>
      <c r="E21" s="9" t="s">
        <v>8</v>
      </c>
      <c r="F21" s="4"/>
      <c r="G21" s="4">
        <f>+G19</f>
        <v>341</v>
      </c>
      <c r="H21" s="9" t="s">
        <v>8</v>
      </c>
      <c r="I21" s="4"/>
      <c r="J21" s="10"/>
      <c r="K21" s="4">
        <f>G21-D21</f>
        <v>11</v>
      </c>
      <c r="L21" s="9" t="s">
        <v>8</v>
      </c>
      <c r="N21" s="11">
        <f>K21/D21</f>
        <v>0.03333333333333333</v>
      </c>
    </row>
    <row r="22" spans="2:14" ht="12.75">
      <c r="B22" s="8"/>
      <c r="D22" s="4"/>
      <c r="E22" s="4"/>
      <c r="F22" s="4"/>
      <c r="G22" s="4"/>
      <c r="H22" s="4"/>
      <c r="I22" s="4"/>
      <c r="J22" s="10"/>
      <c r="K22" s="4"/>
      <c r="L22" s="4"/>
      <c r="N22" s="11"/>
    </row>
    <row r="23" spans="1:14" ht="12.75">
      <c r="A23" s="7" t="s">
        <v>13</v>
      </c>
      <c r="B23" s="8"/>
      <c r="D23" s="4"/>
      <c r="E23" s="4"/>
      <c r="F23" s="4"/>
      <c r="G23" s="4"/>
      <c r="H23" s="4"/>
      <c r="I23" s="4"/>
      <c r="J23" s="10"/>
      <c r="K23" s="4"/>
      <c r="L23" s="4"/>
      <c r="N23" s="11"/>
    </row>
    <row r="24" spans="2:14" ht="12.75">
      <c r="B24" s="8"/>
      <c r="D24" s="4"/>
      <c r="E24" s="4"/>
      <c r="F24" s="4"/>
      <c r="G24" s="4"/>
      <c r="H24" s="4"/>
      <c r="I24" s="4"/>
      <c r="J24" s="10"/>
      <c r="K24" s="4"/>
      <c r="L24" s="4"/>
      <c r="N24" s="11"/>
    </row>
    <row r="25" spans="2:14" ht="12.75">
      <c r="B25" s="8" t="s">
        <v>49</v>
      </c>
      <c r="D25" s="4"/>
      <c r="E25" s="4"/>
      <c r="F25" s="4"/>
      <c r="G25" s="4"/>
      <c r="H25" s="4"/>
      <c r="I25" s="4"/>
      <c r="J25" s="10"/>
      <c r="K25" s="4"/>
      <c r="L25" s="4"/>
      <c r="N25" s="11"/>
    </row>
    <row r="26" spans="2:14" ht="12.75">
      <c r="B26" s="8"/>
      <c r="C26" t="s">
        <v>14</v>
      </c>
      <c r="D26" s="4">
        <v>309</v>
      </c>
      <c r="E26" s="9" t="s">
        <v>10</v>
      </c>
      <c r="F26" s="4"/>
      <c r="G26" s="4">
        <v>249</v>
      </c>
      <c r="H26" s="9" t="s">
        <v>10</v>
      </c>
      <c r="I26" s="4"/>
      <c r="J26" s="10"/>
      <c r="K26" s="4">
        <f>G26-D26</f>
        <v>-60</v>
      </c>
      <c r="L26" s="9" t="s">
        <v>10</v>
      </c>
      <c r="N26" s="11">
        <f>K26/D26</f>
        <v>-0.1941747572815534</v>
      </c>
    </row>
    <row r="27" spans="2:14" ht="12.75">
      <c r="B27" s="8"/>
      <c r="D27" s="4"/>
      <c r="E27" s="4"/>
      <c r="F27" s="4"/>
      <c r="G27" s="4"/>
      <c r="H27" s="4"/>
      <c r="I27" s="4"/>
      <c r="J27" s="10"/>
      <c r="K27" s="4"/>
      <c r="L27" s="4"/>
      <c r="N27" s="11"/>
    </row>
    <row r="28" spans="2:14" ht="12.75">
      <c r="B28" s="8" t="s">
        <v>15</v>
      </c>
      <c r="D28" s="4"/>
      <c r="E28" s="4"/>
      <c r="F28" s="4"/>
      <c r="G28" s="4"/>
      <c r="H28" s="4"/>
      <c r="I28" s="4"/>
      <c r="J28" s="10"/>
      <c r="K28" s="4"/>
      <c r="L28" s="4"/>
      <c r="N28" s="11"/>
    </row>
    <row r="29" spans="2:14" ht="12.75">
      <c r="B29" s="8"/>
      <c r="C29" t="s">
        <v>16</v>
      </c>
      <c r="D29" s="4">
        <v>30</v>
      </c>
      <c r="E29" s="9" t="s">
        <v>10</v>
      </c>
      <c r="F29" s="4"/>
      <c r="G29" s="4">
        <v>30</v>
      </c>
      <c r="H29" s="9" t="s">
        <v>10</v>
      </c>
      <c r="I29" s="4"/>
      <c r="J29" s="10"/>
      <c r="K29" s="4">
        <f>G29-D29</f>
        <v>0</v>
      </c>
      <c r="L29" s="9" t="s">
        <v>10</v>
      </c>
      <c r="N29" s="11">
        <f>K29/D29</f>
        <v>0</v>
      </c>
    </row>
    <row r="30" spans="1:14" ht="12.75">
      <c r="A30" s="12"/>
      <c r="B30" s="13"/>
      <c r="C30" s="12"/>
      <c r="D30" s="14"/>
      <c r="E30" s="15"/>
      <c r="F30" s="14"/>
      <c r="G30" s="14"/>
      <c r="H30" s="15"/>
      <c r="I30" s="4"/>
      <c r="J30" s="10"/>
      <c r="K30" s="14"/>
      <c r="L30" s="15"/>
      <c r="M30" s="12"/>
      <c r="N30" s="16"/>
    </row>
    <row r="31" spans="1:14" ht="12.75">
      <c r="A31" s="17" t="s">
        <v>17</v>
      </c>
      <c r="B31" s="13"/>
      <c r="C31" s="12"/>
      <c r="D31" s="14"/>
      <c r="E31" s="14"/>
      <c r="F31" s="14"/>
      <c r="G31" s="14"/>
      <c r="H31" s="14"/>
      <c r="I31" s="4"/>
      <c r="J31" s="10"/>
      <c r="K31" s="14"/>
      <c r="L31" s="14"/>
      <c r="M31" s="12"/>
      <c r="N31" s="16"/>
    </row>
    <row r="32" spans="1:14" ht="12.75">
      <c r="A32" s="8"/>
      <c r="C32" s="1"/>
      <c r="D32" s="18"/>
      <c r="E32" s="18"/>
      <c r="F32" s="18"/>
      <c r="G32" s="18"/>
      <c r="H32" s="18"/>
      <c r="I32" s="4"/>
      <c r="J32" s="10"/>
      <c r="K32" s="18"/>
      <c r="L32" s="18"/>
      <c r="N32" s="19"/>
    </row>
    <row r="33" spans="1:14" ht="12.75">
      <c r="A33" s="34" t="s">
        <v>18</v>
      </c>
      <c r="B33" s="8"/>
      <c r="C33" s="1"/>
      <c r="D33" s="18"/>
      <c r="E33" s="18"/>
      <c r="F33" s="18"/>
      <c r="G33" s="18"/>
      <c r="H33" s="18"/>
      <c r="I33" s="18"/>
      <c r="J33" s="21"/>
      <c r="K33" s="18"/>
      <c r="L33" s="18"/>
      <c r="M33" s="1"/>
      <c r="N33" s="19"/>
    </row>
    <row r="34" spans="1:14" ht="12.75">
      <c r="A34" s="1"/>
      <c r="B34" s="23" t="s">
        <v>43</v>
      </c>
      <c r="C34" s="23"/>
      <c r="D34" s="24">
        <f>+D15+D$29+D$26</f>
        <v>2655</v>
      </c>
      <c r="E34" s="25" t="s">
        <v>10</v>
      </c>
      <c r="F34" s="24"/>
      <c r="G34" s="24">
        <f>+G15+G$29+G$26</f>
        <v>2667</v>
      </c>
      <c r="H34" s="25" t="s">
        <v>10</v>
      </c>
      <c r="I34" s="26"/>
      <c r="J34" s="27"/>
      <c r="K34" s="24">
        <f>G34-D34</f>
        <v>12</v>
      </c>
      <c r="L34" s="25" t="s">
        <v>10</v>
      </c>
      <c r="M34" s="23"/>
      <c r="N34" s="28">
        <f>K34/D34</f>
        <v>0.004519774011299435</v>
      </c>
    </row>
    <row r="35" spans="1:14" ht="12.75">
      <c r="A35" s="22"/>
      <c r="B35" s="29" t="s">
        <v>45</v>
      </c>
      <c r="C35" s="23"/>
      <c r="D35" s="30">
        <f>+D34*2</f>
        <v>5310</v>
      </c>
      <c r="E35" s="15" t="s">
        <v>19</v>
      </c>
      <c r="F35" s="30"/>
      <c r="G35" s="30">
        <f>+G34*2</f>
        <v>5334</v>
      </c>
      <c r="H35" s="15" t="s">
        <v>19</v>
      </c>
      <c r="I35" s="31"/>
      <c r="J35" s="32"/>
      <c r="K35" s="30">
        <f>G35-D35</f>
        <v>24</v>
      </c>
      <c r="L35" s="15" t="s">
        <v>19</v>
      </c>
      <c r="M35" s="29"/>
      <c r="N35" s="33">
        <f>K35/D35</f>
        <v>0.004519774011299435</v>
      </c>
    </row>
    <row r="36" spans="1:14" ht="3" customHeight="1">
      <c r="A36" s="1"/>
      <c r="B36" s="29"/>
      <c r="C36" s="23"/>
      <c r="D36" s="30"/>
      <c r="E36" s="15"/>
      <c r="F36" s="30"/>
      <c r="G36" s="30"/>
      <c r="H36" s="15"/>
      <c r="I36" s="31"/>
      <c r="J36" s="32"/>
      <c r="K36" s="30"/>
      <c r="L36" s="15"/>
      <c r="M36" s="29"/>
      <c r="N36" s="33"/>
    </row>
    <row r="37" spans="1:14" ht="12.75">
      <c r="A37" s="22"/>
      <c r="B37" s="59" t="s">
        <v>44</v>
      </c>
      <c r="C37" s="58"/>
      <c r="D37" s="60">
        <v>5210</v>
      </c>
      <c r="E37" s="61" t="s">
        <v>19</v>
      </c>
      <c r="F37" s="60"/>
      <c r="G37" s="60">
        <f>G35</f>
        <v>5334</v>
      </c>
      <c r="H37" s="61" t="s">
        <v>19</v>
      </c>
      <c r="I37" s="60"/>
      <c r="J37" s="62"/>
      <c r="K37" s="60">
        <f>G37-D37</f>
        <v>124</v>
      </c>
      <c r="L37" s="61" t="s">
        <v>19</v>
      </c>
      <c r="M37" s="59"/>
      <c r="N37" s="63">
        <f>K37/D37</f>
        <v>0.02380038387715931</v>
      </c>
    </row>
    <row r="38" spans="1:14" ht="12.75">
      <c r="A38" s="8"/>
      <c r="B38" s="29"/>
      <c r="C38" s="29"/>
      <c r="D38" s="30"/>
      <c r="E38" s="30"/>
      <c r="F38" s="30"/>
      <c r="G38" s="30"/>
      <c r="H38" s="30"/>
      <c r="I38" s="31"/>
      <c r="J38" s="32"/>
      <c r="K38" s="29"/>
      <c r="L38" s="29"/>
      <c r="M38" s="29"/>
      <c r="N38" s="33"/>
    </row>
    <row r="39" spans="1:14" ht="12.75">
      <c r="A39" s="34" t="s">
        <v>20</v>
      </c>
      <c r="B39" s="29"/>
      <c r="C39" s="23"/>
      <c r="D39" s="24"/>
      <c r="E39" s="24"/>
      <c r="F39" s="24"/>
      <c r="G39" s="24"/>
      <c r="H39" s="24"/>
      <c r="I39" s="31"/>
      <c r="J39" s="32"/>
      <c r="K39" s="24"/>
      <c r="L39" s="24"/>
      <c r="M39" s="29"/>
      <c r="N39" s="28"/>
    </row>
    <row r="40" spans="2:14" s="1" customFormat="1" ht="12.75">
      <c r="B40" s="23" t="s">
        <v>43</v>
      </c>
      <c r="C40" s="23"/>
      <c r="D40" s="24">
        <f>+D20+D$29+D$26</f>
        <v>4299</v>
      </c>
      <c r="E40" s="25" t="s">
        <v>10</v>
      </c>
      <c r="F40" s="24"/>
      <c r="G40" s="24">
        <f>+G20+G$29+G$26</f>
        <v>4371</v>
      </c>
      <c r="H40" s="25" t="s">
        <v>10</v>
      </c>
      <c r="I40" s="26"/>
      <c r="J40" s="27"/>
      <c r="K40" s="24">
        <f>G40-D40</f>
        <v>72</v>
      </c>
      <c r="L40" s="25" t="s">
        <v>10</v>
      </c>
      <c r="M40" s="23"/>
      <c r="N40" s="28">
        <f>K40/D40</f>
        <v>0.01674808094905792</v>
      </c>
    </row>
    <row r="41" spans="1:14" ht="12.75">
      <c r="A41" s="22"/>
      <c r="B41" s="29" t="s">
        <v>45</v>
      </c>
      <c r="C41" s="29"/>
      <c r="D41" s="30">
        <f>+D40*2</f>
        <v>8598</v>
      </c>
      <c r="E41" s="15" t="s">
        <v>19</v>
      </c>
      <c r="F41" s="30"/>
      <c r="G41" s="30">
        <f>+G40*2</f>
        <v>8742</v>
      </c>
      <c r="H41" s="15" t="s">
        <v>19</v>
      </c>
      <c r="I41" s="31"/>
      <c r="J41" s="32"/>
      <c r="K41" s="30">
        <f>G41-D41</f>
        <v>144</v>
      </c>
      <c r="L41" s="15" t="s">
        <v>19</v>
      </c>
      <c r="M41" s="29"/>
      <c r="N41" s="33">
        <f>K41/D41</f>
        <v>0.01674808094905792</v>
      </c>
    </row>
    <row r="42" spans="2:14" ht="3.75" customHeight="1">
      <c r="B42" s="29"/>
      <c r="C42" s="29"/>
      <c r="D42" s="30"/>
      <c r="E42" s="15"/>
      <c r="F42" s="30"/>
      <c r="G42" s="30"/>
      <c r="H42" s="15"/>
      <c r="I42" s="31"/>
      <c r="J42" s="32"/>
      <c r="K42" s="30"/>
      <c r="L42" s="15"/>
      <c r="M42" s="29"/>
      <c r="N42" s="33"/>
    </row>
    <row r="43" spans="2:14" s="8" customFormat="1" ht="12.75">
      <c r="B43" s="59" t="s">
        <v>44</v>
      </c>
      <c r="C43" s="59"/>
      <c r="D43" s="60">
        <v>8438</v>
      </c>
      <c r="E43" s="61" t="s">
        <v>19</v>
      </c>
      <c r="F43" s="60"/>
      <c r="G43" s="60">
        <f>G41</f>
        <v>8742</v>
      </c>
      <c r="H43" s="61" t="s">
        <v>19</v>
      </c>
      <c r="I43" s="60"/>
      <c r="J43" s="62"/>
      <c r="K43" s="60">
        <f>G43-D43</f>
        <v>304</v>
      </c>
      <c r="L43" s="61" t="s">
        <v>19</v>
      </c>
      <c r="M43" s="59"/>
      <c r="N43" s="63">
        <f>K43/D43</f>
        <v>0.0360274946669827</v>
      </c>
    </row>
    <row r="44" spans="1:14" ht="13.5" thickBot="1">
      <c r="A44" s="3"/>
      <c r="B44" s="55"/>
      <c r="C44" s="55"/>
      <c r="D44" s="52"/>
      <c r="E44" s="53"/>
      <c r="F44" s="52"/>
      <c r="G44" s="52"/>
      <c r="H44" s="53"/>
      <c r="I44" s="52"/>
      <c r="J44" s="54"/>
      <c r="K44" s="52"/>
      <c r="L44" s="53"/>
      <c r="M44" s="55"/>
      <c r="N44" s="56"/>
    </row>
    <row r="45" spans="1:14" ht="14.25" thickBot="1" thickTop="1">
      <c r="A45" s="3"/>
      <c r="B45" s="36"/>
      <c r="C45" s="3"/>
      <c r="D45" s="37"/>
      <c r="E45" s="37"/>
      <c r="F45" s="37"/>
      <c r="G45" s="37"/>
      <c r="H45" s="37"/>
      <c r="I45" s="37"/>
      <c r="J45" s="37"/>
      <c r="K45" s="3"/>
      <c r="L45" s="3"/>
      <c r="M45" s="3"/>
      <c r="N45" s="38"/>
    </row>
    <row r="46" spans="2:14" ht="13.5" thickTop="1">
      <c r="B46" s="8"/>
      <c r="D46" s="4"/>
      <c r="E46" s="4"/>
      <c r="F46" s="4"/>
      <c r="G46" s="4"/>
      <c r="H46" s="4"/>
      <c r="I46" s="4"/>
      <c r="J46" s="4"/>
      <c r="N46" s="11"/>
    </row>
    <row r="47" spans="1:14" ht="12.75">
      <c r="A47" s="1" t="s">
        <v>21</v>
      </c>
      <c r="B47" s="8"/>
      <c r="D47" s="4"/>
      <c r="E47" s="4"/>
      <c r="F47" s="4"/>
      <c r="G47" s="4"/>
      <c r="H47" s="4"/>
      <c r="I47" s="4"/>
      <c r="J47" s="4"/>
      <c r="N47" s="11"/>
    </row>
    <row r="48" spans="2:14" ht="12.75">
      <c r="B48" s="8"/>
      <c r="D48" s="4"/>
      <c r="E48" s="4"/>
      <c r="F48" s="4"/>
      <c r="G48" s="4"/>
      <c r="H48" s="4"/>
      <c r="I48" s="4"/>
      <c r="J48" s="4"/>
      <c r="N48" s="11"/>
    </row>
    <row r="49" spans="1:14" ht="12.75">
      <c r="A49" s="1"/>
      <c r="B49" s="8"/>
      <c r="D49" s="68"/>
      <c r="E49" s="68"/>
      <c r="F49" s="4"/>
      <c r="G49" s="68" t="s">
        <v>40</v>
      </c>
      <c r="H49" s="68"/>
      <c r="I49" s="4"/>
      <c r="J49" s="10"/>
      <c r="N49" s="11"/>
    </row>
    <row r="50" spans="1:14" ht="12.75">
      <c r="A50" s="1"/>
      <c r="B50" s="8"/>
      <c r="D50" s="65" t="s">
        <v>2</v>
      </c>
      <c r="E50" s="65"/>
      <c r="G50" s="65" t="s">
        <v>41</v>
      </c>
      <c r="H50" s="65"/>
      <c r="I50" s="4"/>
      <c r="J50" s="10"/>
      <c r="K50" s="65" t="s">
        <v>3</v>
      </c>
      <c r="L50" s="65"/>
      <c r="N50" s="39" t="s">
        <v>4</v>
      </c>
    </row>
    <row r="51" spans="1:14" ht="12.75">
      <c r="A51" s="1"/>
      <c r="B51" s="8"/>
      <c r="D51" s="4"/>
      <c r="E51" s="4"/>
      <c r="F51" s="4"/>
      <c r="G51" s="4"/>
      <c r="H51" s="4"/>
      <c r="I51" s="4"/>
      <c r="J51" s="10"/>
      <c r="N51" s="11"/>
    </row>
    <row r="52" spans="1:14" ht="12.75">
      <c r="A52" s="7" t="s">
        <v>5</v>
      </c>
      <c r="B52" s="8"/>
      <c r="D52" s="4"/>
      <c r="E52" s="4"/>
      <c r="F52" s="4"/>
      <c r="G52" s="4"/>
      <c r="H52" s="4"/>
      <c r="I52" s="4"/>
      <c r="J52" s="10"/>
      <c r="N52" s="11"/>
    </row>
    <row r="53" spans="1:14" ht="12.75">
      <c r="A53" s="1"/>
      <c r="B53" s="8"/>
      <c r="D53" s="4"/>
      <c r="E53" s="4"/>
      <c r="F53" s="4"/>
      <c r="G53" s="4"/>
      <c r="H53" s="4"/>
      <c r="I53" s="4"/>
      <c r="J53" s="10"/>
      <c r="N53" s="11"/>
    </row>
    <row r="54" spans="2:14" ht="12.75">
      <c r="B54" s="8" t="s">
        <v>6</v>
      </c>
      <c r="D54" s="4"/>
      <c r="E54" s="4"/>
      <c r="F54" s="4"/>
      <c r="G54" s="4"/>
      <c r="H54" s="4"/>
      <c r="I54" s="4"/>
      <c r="J54" s="10"/>
      <c r="N54" s="11"/>
    </row>
    <row r="55" spans="2:14" ht="12.75">
      <c r="B55" s="8"/>
      <c r="C55" t="s">
        <v>22</v>
      </c>
      <c r="D55" s="4">
        <v>223.5</v>
      </c>
      <c r="E55" s="9" t="s">
        <v>8</v>
      </c>
      <c r="F55" s="4"/>
      <c r="G55" s="4">
        <v>235</v>
      </c>
      <c r="H55" s="9" t="s">
        <v>8</v>
      </c>
      <c r="I55" s="4"/>
      <c r="J55" s="10"/>
      <c r="K55" s="4">
        <f>G55-D55</f>
        <v>11.5</v>
      </c>
      <c r="L55" s="9" t="s">
        <v>8</v>
      </c>
      <c r="N55" s="11">
        <f>K55/D55</f>
        <v>0.05145413870246085</v>
      </c>
    </row>
    <row r="56" spans="2:14" ht="12.75">
      <c r="B56" s="8"/>
      <c r="D56" s="4"/>
      <c r="E56" s="4"/>
      <c r="F56" s="4"/>
      <c r="G56" s="4"/>
      <c r="H56" s="4"/>
      <c r="I56" s="4"/>
      <c r="J56" s="10"/>
      <c r="N56" s="11"/>
    </row>
    <row r="57" spans="2:14" ht="12.75">
      <c r="B57" s="8" t="s">
        <v>12</v>
      </c>
      <c r="D57" s="4"/>
      <c r="E57" s="4"/>
      <c r="F57" s="4"/>
      <c r="G57" s="4"/>
      <c r="H57" s="4"/>
      <c r="I57" s="4"/>
      <c r="J57" s="10"/>
      <c r="N57" s="11"/>
    </row>
    <row r="58" spans="3:14" ht="12.75">
      <c r="C58" t="s">
        <v>22</v>
      </c>
      <c r="D58" s="4">
        <v>349</v>
      </c>
      <c r="E58" s="9" t="s">
        <v>8</v>
      </c>
      <c r="F58" s="4"/>
      <c r="G58" s="4">
        <v>363</v>
      </c>
      <c r="H58" s="9" t="s">
        <v>8</v>
      </c>
      <c r="I58" s="4"/>
      <c r="J58" s="10"/>
      <c r="K58" s="4">
        <f>G58-D58</f>
        <v>14</v>
      </c>
      <c r="L58" s="9" t="s">
        <v>8</v>
      </c>
      <c r="N58" s="11">
        <f>K58/D58</f>
        <v>0.04011461318051576</v>
      </c>
    </row>
    <row r="59" spans="4:14" ht="12.75">
      <c r="D59" s="4"/>
      <c r="E59" s="4"/>
      <c r="F59" s="4"/>
      <c r="G59" s="4"/>
      <c r="H59" s="4"/>
      <c r="I59" s="4"/>
      <c r="J59" s="10"/>
      <c r="N59" s="11"/>
    </row>
    <row r="60" spans="1:14" ht="12.75">
      <c r="A60" s="7" t="s">
        <v>13</v>
      </c>
      <c r="D60" s="4"/>
      <c r="E60" s="4"/>
      <c r="F60" s="4"/>
      <c r="G60" s="4"/>
      <c r="H60" s="4"/>
      <c r="I60" s="4"/>
      <c r="J60" s="10"/>
      <c r="N60" s="11"/>
    </row>
    <row r="61" spans="2:14" ht="12.75">
      <c r="B61" s="8"/>
      <c r="D61" s="4"/>
      <c r="E61" s="4"/>
      <c r="F61" s="4"/>
      <c r="G61" s="4"/>
      <c r="H61" s="4"/>
      <c r="I61" s="4"/>
      <c r="J61" s="10"/>
      <c r="K61" s="4"/>
      <c r="L61" s="4"/>
      <c r="N61" s="11"/>
    </row>
    <row r="62" spans="2:14" ht="12.75">
      <c r="B62" s="8" t="s">
        <v>49</v>
      </c>
      <c r="D62" s="4"/>
      <c r="E62" s="4"/>
      <c r="F62" s="4"/>
      <c r="G62" s="4"/>
      <c r="H62" s="4"/>
      <c r="I62" s="4"/>
      <c r="J62" s="10"/>
      <c r="K62" s="4"/>
      <c r="L62" s="4"/>
      <c r="N62" s="11"/>
    </row>
    <row r="63" spans="2:14" ht="12.75">
      <c r="B63" s="8"/>
      <c r="C63" t="s">
        <v>23</v>
      </c>
      <c r="D63" s="4">
        <f>D26</f>
        <v>309</v>
      </c>
      <c r="E63" s="9" t="s">
        <v>10</v>
      </c>
      <c r="F63" s="4"/>
      <c r="G63" s="4">
        <f>G26</f>
        <v>249</v>
      </c>
      <c r="H63" s="9" t="s">
        <v>10</v>
      </c>
      <c r="I63" s="4"/>
      <c r="J63" s="10"/>
      <c r="K63" s="4">
        <f>G63-D63</f>
        <v>-60</v>
      </c>
      <c r="L63" s="9" t="s">
        <v>10</v>
      </c>
      <c r="N63" s="11">
        <f>K63/D63</f>
        <v>-0.1941747572815534</v>
      </c>
    </row>
    <row r="64" spans="2:14" ht="12.75">
      <c r="B64" s="8"/>
      <c r="D64" s="4"/>
      <c r="E64" s="4"/>
      <c r="F64" s="4"/>
      <c r="G64" s="4"/>
      <c r="H64" s="4"/>
      <c r="I64" s="4"/>
      <c r="J64" s="10"/>
      <c r="K64" s="4"/>
      <c r="L64" s="9"/>
      <c r="N64" s="11"/>
    </row>
    <row r="65" spans="2:14" ht="12.75">
      <c r="B65" s="8" t="s">
        <v>15</v>
      </c>
      <c r="D65" s="4"/>
      <c r="E65" s="4"/>
      <c r="F65" s="4"/>
      <c r="G65" s="4"/>
      <c r="H65" s="4"/>
      <c r="I65" s="4"/>
      <c r="J65" s="10"/>
      <c r="K65" s="4"/>
      <c r="L65" s="4"/>
      <c r="N65" s="11"/>
    </row>
    <row r="66" spans="2:14" ht="12.75">
      <c r="B66" s="8"/>
      <c r="C66" t="s">
        <v>16</v>
      </c>
      <c r="D66" s="4">
        <v>30</v>
      </c>
      <c r="E66" s="9" t="s">
        <v>10</v>
      </c>
      <c r="F66" s="4"/>
      <c r="G66" s="4">
        <v>30</v>
      </c>
      <c r="H66" s="9" t="s">
        <v>10</v>
      </c>
      <c r="I66" s="4"/>
      <c r="J66" s="10"/>
      <c r="K66" s="4">
        <f>G66-D66</f>
        <v>0</v>
      </c>
      <c r="L66" s="9" t="s">
        <v>10</v>
      </c>
      <c r="N66" s="11">
        <f>K66/D66</f>
        <v>0</v>
      </c>
    </row>
    <row r="67" spans="1:14" ht="12.75">
      <c r="A67" s="12"/>
      <c r="B67" s="13"/>
      <c r="C67" s="12"/>
      <c r="D67" s="14"/>
      <c r="E67" s="15"/>
      <c r="F67" s="14"/>
      <c r="G67" s="14"/>
      <c r="H67" s="15"/>
      <c r="I67" s="4"/>
      <c r="J67" s="10"/>
      <c r="K67" s="14"/>
      <c r="L67" s="15"/>
      <c r="M67" s="12"/>
      <c r="N67" s="16"/>
    </row>
    <row r="68" spans="1:14" ht="12.75">
      <c r="A68" s="12"/>
      <c r="B68" s="13"/>
      <c r="C68" s="12"/>
      <c r="D68" s="14"/>
      <c r="E68" s="14"/>
      <c r="F68" s="14"/>
      <c r="G68" s="14"/>
      <c r="H68" s="14"/>
      <c r="I68" s="4"/>
      <c r="J68" s="10"/>
      <c r="K68" s="14"/>
      <c r="L68" s="14"/>
      <c r="M68" s="12"/>
      <c r="N68" s="16"/>
    </row>
    <row r="69" spans="1:14" ht="12.75">
      <c r="A69" s="17" t="s">
        <v>17</v>
      </c>
      <c r="B69" s="13"/>
      <c r="C69" s="12"/>
      <c r="D69" s="14"/>
      <c r="E69" s="14"/>
      <c r="F69" s="14"/>
      <c r="G69" s="14"/>
      <c r="H69" s="14"/>
      <c r="I69" s="4"/>
      <c r="J69" s="10"/>
      <c r="K69" s="14"/>
      <c r="L69" s="14"/>
      <c r="M69" s="12"/>
      <c r="N69" s="16"/>
    </row>
    <row r="70" spans="1:14" ht="12.75">
      <c r="A70" s="7"/>
      <c r="B70" s="7"/>
      <c r="C70" s="1"/>
      <c r="D70" s="18"/>
      <c r="E70" s="18"/>
      <c r="F70" s="18"/>
      <c r="G70" s="18"/>
      <c r="H70" s="18"/>
      <c r="I70" s="4"/>
      <c r="J70" s="10"/>
      <c r="K70" s="40"/>
      <c r="L70" s="18"/>
      <c r="N70" s="41"/>
    </row>
    <row r="71" spans="1:14" ht="12.75">
      <c r="A71" s="34" t="s">
        <v>24</v>
      </c>
      <c r="B71" s="1"/>
      <c r="C71" s="20"/>
      <c r="D71" s="26"/>
      <c r="E71" s="26"/>
      <c r="F71" s="26"/>
      <c r="G71" s="26"/>
      <c r="H71" s="26"/>
      <c r="I71" s="26"/>
      <c r="J71" s="27"/>
      <c r="K71" s="24"/>
      <c r="L71" s="26"/>
      <c r="M71" s="20"/>
      <c r="N71" s="42"/>
    </row>
    <row r="72" spans="1:14" ht="12.75">
      <c r="A72" s="1"/>
      <c r="B72" s="20" t="s">
        <v>47</v>
      </c>
      <c r="C72" s="43"/>
      <c r="D72" s="26">
        <f>+(D55*8)+D$66+D$63</f>
        <v>2127</v>
      </c>
      <c r="E72" s="44" t="s">
        <v>10</v>
      </c>
      <c r="F72" s="26"/>
      <c r="G72" s="26">
        <f>+(G55*8)+G$66+G$63</f>
        <v>2159</v>
      </c>
      <c r="H72" s="44" t="s">
        <v>10</v>
      </c>
      <c r="I72" s="26"/>
      <c r="J72" s="27"/>
      <c r="K72" s="26">
        <f>G72-D72</f>
        <v>32</v>
      </c>
      <c r="L72" s="44" t="s">
        <v>10</v>
      </c>
      <c r="M72" s="20"/>
      <c r="N72" s="45">
        <f>K72/D72</f>
        <v>0.015044663845792195</v>
      </c>
    </row>
    <row r="73" spans="1:14" s="8" customFormat="1" ht="12.75">
      <c r="A73" s="13"/>
      <c r="B73" s="29" t="s">
        <v>46</v>
      </c>
      <c r="C73" s="48"/>
      <c r="D73" s="30">
        <f>+D72*2</f>
        <v>4254</v>
      </c>
      <c r="E73" s="15" t="s">
        <v>19</v>
      </c>
      <c r="F73" s="30"/>
      <c r="G73" s="30">
        <f>+G72*2</f>
        <v>4318</v>
      </c>
      <c r="H73" s="15" t="s">
        <v>19</v>
      </c>
      <c r="I73" s="31"/>
      <c r="J73" s="32"/>
      <c r="K73" s="30">
        <f>G73-D73</f>
        <v>64</v>
      </c>
      <c r="L73" s="15" t="s">
        <v>19</v>
      </c>
      <c r="M73" s="29"/>
      <c r="N73" s="33">
        <f>K73/D73</f>
        <v>0.015044663845792195</v>
      </c>
    </row>
    <row r="74" spans="2:14" s="8" customFormat="1" ht="3.75" customHeight="1">
      <c r="B74" s="34"/>
      <c r="C74" s="35"/>
      <c r="D74" s="31"/>
      <c r="E74" s="9"/>
      <c r="F74" s="31"/>
      <c r="G74" s="31"/>
      <c r="H74" s="9"/>
      <c r="I74" s="31"/>
      <c r="J74" s="32"/>
      <c r="K74" s="31"/>
      <c r="L74" s="9"/>
      <c r="M74" s="34"/>
      <c r="N74" s="46"/>
    </row>
    <row r="75" spans="2:14" s="57" customFormat="1" ht="12.75">
      <c r="B75" s="59" t="s">
        <v>44</v>
      </c>
      <c r="C75" s="64"/>
      <c r="D75" s="60">
        <v>4174</v>
      </c>
      <c r="E75" s="60" t="s">
        <v>19</v>
      </c>
      <c r="F75" s="60"/>
      <c r="G75" s="60">
        <f>G73</f>
        <v>4318</v>
      </c>
      <c r="H75" s="60" t="s">
        <v>19</v>
      </c>
      <c r="I75" s="60"/>
      <c r="J75" s="62"/>
      <c r="K75" s="60">
        <f>G75-D75</f>
        <v>144</v>
      </c>
      <c r="L75" s="60" t="s">
        <v>19</v>
      </c>
      <c r="M75" s="59"/>
      <c r="N75" s="63">
        <f>K75/D75</f>
        <v>0.03449928126497365</v>
      </c>
    </row>
    <row r="76" spans="2:14" ht="12.75">
      <c r="B76" s="34"/>
      <c r="C76" s="34"/>
      <c r="D76" s="31"/>
      <c r="E76" s="31"/>
      <c r="F76" s="31"/>
      <c r="G76" s="31"/>
      <c r="H76" s="31"/>
      <c r="I76" s="31"/>
      <c r="J76" s="32"/>
      <c r="K76" s="34"/>
      <c r="L76" s="34"/>
      <c r="M76" s="34"/>
      <c r="N76" s="46"/>
    </row>
    <row r="77" spans="1:14" ht="12.75">
      <c r="A77" s="34" t="s">
        <v>25</v>
      </c>
      <c r="B77" s="47"/>
      <c r="C77" s="20"/>
      <c r="D77" s="26"/>
      <c r="E77" s="26"/>
      <c r="F77" s="26"/>
      <c r="G77" s="26"/>
      <c r="H77" s="26"/>
      <c r="I77" s="31"/>
      <c r="J77" s="32"/>
      <c r="K77" s="24"/>
      <c r="L77" s="26"/>
      <c r="M77" s="34"/>
      <c r="N77" s="42"/>
    </row>
    <row r="78" spans="2:14" s="1" customFormat="1" ht="12.75">
      <c r="B78" s="20" t="s">
        <v>47</v>
      </c>
      <c r="C78" s="43"/>
      <c r="D78" s="26">
        <f>+(D58*8)+D$66+D$63</f>
        <v>3131</v>
      </c>
      <c r="E78" s="44" t="s">
        <v>10</v>
      </c>
      <c r="F78" s="26"/>
      <c r="G78" s="26">
        <f>+(G58*8)+G$66+G$63</f>
        <v>3183</v>
      </c>
      <c r="H78" s="44" t="s">
        <v>10</v>
      </c>
      <c r="I78" s="26"/>
      <c r="J78" s="27"/>
      <c r="K78" s="26">
        <f>G78-D78</f>
        <v>52</v>
      </c>
      <c r="L78" s="44" t="s">
        <v>10</v>
      </c>
      <c r="M78" s="20"/>
      <c r="N78" s="45">
        <f>K78/D78</f>
        <v>0.01660811242414564</v>
      </c>
    </row>
    <row r="79" spans="1:14" ht="12.75">
      <c r="A79" s="12"/>
      <c r="B79" s="29" t="s">
        <v>46</v>
      </c>
      <c r="C79" s="48"/>
      <c r="D79" s="30">
        <f>+D78*2</f>
        <v>6262</v>
      </c>
      <c r="E79" s="15" t="s">
        <v>19</v>
      </c>
      <c r="F79" s="30"/>
      <c r="G79" s="30">
        <f>+G78*2</f>
        <v>6366</v>
      </c>
      <c r="H79" s="15" t="s">
        <v>19</v>
      </c>
      <c r="I79" s="31"/>
      <c r="J79" s="32"/>
      <c r="K79" s="30">
        <f>G79-D79</f>
        <v>104</v>
      </c>
      <c r="L79" s="15" t="s">
        <v>19</v>
      </c>
      <c r="M79" s="29"/>
      <c r="N79" s="33">
        <f>K79/D79</f>
        <v>0.01660811242414564</v>
      </c>
    </row>
    <row r="80" spans="2:14" ht="3.75" customHeight="1">
      <c r="B80" s="35"/>
      <c r="C80" s="35"/>
      <c r="D80" s="31"/>
      <c r="E80" s="9"/>
      <c r="F80" s="31"/>
      <c r="G80" s="31"/>
      <c r="H80" s="9"/>
      <c r="I80" s="31"/>
      <c r="J80" s="32"/>
      <c r="K80" s="31"/>
      <c r="L80" s="9"/>
      <c r="M80" s="34"/>
      <c r="N80" s="46"/>
    </row>
    <row r="81" spans="2:14" s="8" customFormat="1" ht="12.75">
      <c r="B81" s="59" t="s">
        <v>44</v>
      </c>
      <c r="C81" s="59"/>
      <c r="D81" s="60">
        <v>6146</v>
      </c>
      <c r="E81" s="61" t="s">
        <v>19</v>
      </c>
      <c r="F81" s="60"/>
      <c r="G81" s="60">
        <f>G79</f>
        <v>6366</v>
      </c>
      <c r="H81" s="61" t="s">
        <v>19</v>
      </c>
      <c r="I81" s="60"/>
      <c r="J81" s="62"/>
      <c r="K81" s="60">
        <f>G81-D81</f>
        <v>220</v>
      </c>
      <c r="L81" s="61" t="s">
        <v>19</v>
      </c>
      <c r="M81" s="59"/>
      <c r="N81" s="63">
        <f>K81/D81</f>
        <v>0.03579563944028637</v>
      </c>
    </row>
    <row r="82" spans="1:14" ht="13.5" thickBot="1">
      <c r="A82" s="3"/>
      <c r="B82" s="51"/>
      <c r="C82" s="51"/>
      <c r="D82" s="52"/>
      <c r="E82" s="53"/>
      <c r="F82" s="52"/>
      <c r="G82" s="52"/>
      <c r="H82" s="53"/>
      <c r="I82" s="52"/>
      <c r="J82" s="54"/>
      <c r="K82" s="52"/>
      <c r="L82" s="53"/>
      <c r="M82" s="55"/>
      <c r="N82" s="56"/>
    </row>
    <row r="83" spans="1:14" ht="13.5" thickTop="1">
      <c r="A83" s="12"/>
      <c r="B83" s="13"/>
      <c r="C83" s="12"/>
      <c r="D83" s="14"/>
      <c r="E83" s="14"/>
      <c r="F83" s="14"/>
      <c r="G83" s="14"/>
      <c r="H83" s="14"/>
      <c r="I83" s="14"/>
      <c r="J83" s="14"/>
      <c r="K83" s="12"/>
      <c r="L83" s="12"/>
      <c r="M83" s="12"/>
      <c r="N83" s="16"/>
    </row>
    <row r="84" spans="1:14" ht="13.5" thickBot="1">
      <c r="A84" s="3"/>
      <c r="B84" s="36"/>
      <c r="C84" s="3"/>
      <c r="D84" s="37"/>
      <c r="E84" s="37"/>
      <c r="F84" s="37"/>
      <c r="G84" s="37"/>
      <c r="H84" s="37"/>
      <c r="I84" s="37"/>
      <c r="J84" s="37"/>
      <c r="K84" s="3"/>
      <c r="L84" s="3"/>
      <c r="M84" s="3"/>
      <c r="N84" s="38"/>
    </row>
    <row r="85" spans="2:14" ht="13.5" thickTop="1">
      <c r="B85" s="8"/>
      <c r="D85" s="4"/>
      <c r="E85" s="4"/>
      <c r="F85" s="4"/>
      <c r="G85" s="4"/>
      <c r="H85" s="4"/>
      <c r="I85" s="4"/>
      <c r="J85" s="4"/>
      <c r="N85" s="11"/>
    </row>
    <row r="86" spans="1:14" ht="12.75">
      <c r="A86" s="1" t="s">
        <v>48</v>
      </c>
      <c r="B86" s="8"/>
      <c r="D86" s="4"/>
      <c r="E86" s="4"/>
      <c r="F86" s="4"/>
      <c r="G86" s="4"/>
      <c r="H86" s="4"/>
      <c r="I86" s="4"/>
      <c r="J86" s="4"/>
      <c r="N86" s="11"/>
    </row>
    <row r="87" spans="2:14" ht="12.75">
      <c r="B87" s="8"/>
      <c r="D87" s="4"/>
      <c r="E87" s="4"/>
      <c r="F87" s="4"/>
      <c r="G87" s="4"/>
      <c r="H87" s="4"/>
      <c r="I87" s="4"/>
      <c r="J87" s="4"/>
      <c r="N87" s="11"/>
    </row>
    <row r="88" spans="2:14" ht="12.75">
      <c r="B88" s="8"/>
      <c r="D88" s="68"/>
      <c r="E88" s="68"/>
      <c r="F88" s="4"/>
      <c r="G88" s="68" t="s">
        <v>40</v>
      </c>
      <c r="H88" s="68"/>
      <c r="J88" s="5"/>
      <c r="N88" s="11"/>
    </row>
    <row r="89" spans="2:14" ht="12.75">
      <c r="B89" s="8"/>
      <c r="D89" s="65" t="s">
        <v>2</v>
      </c>
      <c r="E89" s="65"/>
      <c r="G89" s="65" t="s">
        <v>41</v>
      </c>
      <c r="H89" s="65"/>
      <c r="J89" s="5"/>
      <c r="K89" s="65" t="s">
        <v>3</v>
      </c>
      <c r="L89" s="65"/>
      <c r="N89" s="39" t="s">
        <v>4</v>
      </c>
    </row>
    <row r="90" spans="2:14" ht="12.75">
      <c r="B90" s="8"/>
      <c r="D90" s="4"/>
      <c r="E90" s="4"/>
      <c r="F90" s="4"/>
      <c r="G90" s="4"/>
      <c r="H90" s="4"/>
      <c r="J90" s="5"/>
      <c r="N90" s="11"/>
    </row>
    <row r="91" spans="1:14" ht="12.75">
      <c r="A91" s="8" t="s">
        <v>26</v>
      </c>
      <c r="D91" s="4"/>
      <c r="E91" s="4"/>
      <c r="F91" s="4"/>
      <c r="G91" s="4"/>
      <c r="H91" s="4"/>
      <c r="J91" s="5"/>
      <c r="N91" s="11"/>
    </row>
    <row r="92" spans="2:14" ht="12.75">
      <c r="B92" s="8"/>
      <c r="D92" s="4"/>
      <c r="E92" s="4"/>
      <c r="F92" s="4"/>
      <c r="G92" s="4"/>
      <c r="H92" s="4"/>
      <c r="J92" s="5"/>
      <c r="N92" s="11"/>
    </row>
    <row r="93" spans="2:14" ht="12.75">
      <c r="B93" s="8" t="s">
        <v>27</v>
      </c>
      <c r="D93" s="4">
        <f>D14</f>
        <v>193</v>
      </c>
      <c r="E93" s="9" t="s">
        <v>8</v>
      </c>
      <c r="F93" s="4"/>
      <c r="G93" s="4">
        <f>G14</f>
        <v>199</v>
      </c>
      <c r="H93" s="9" t="s">
        <v>8</v>
      </c>
      <c r="J93" s="5"/>
      <c r="K93" s="49">
        <f>G93-D93</f>
        <v>6</v>
      </c>
      <c r="L93" s="9" t="s">
        <v>10</v>
      </c>
      <c r="M93" s="8"/>
      <c r="N93" s="50">
        <f>K93/D93</f>
        <v>0.031088082901554404</v>
      </c>
    </row>
    <row r="94" spans="2:14" ht="12.75">
      <c r="B94" s="8"/>
      <c r="D94" s="4"/>
      <c r="E94" s="4"/>
      <c r="F94" s="4"/>
      <c r="G94" s="4"/>
      <c r="H94" s="4"/>
      <c r="J94" s="5"/>
      <c r="N94" s="11"/>
    </row>
    <row r="95" spans="1:14" ht="12.75">
      <c r="A95" s="8" t="s">
        <v>28</v>
      </c>
      <c r="B95" s="8"/>
      <c r="D95" s="4"/>
      <c r="E95" s="4"/>
      <c r="F95" s="4"/>
      <c r="G95" s="4"/>
      <c r="H95" s="4"/>
      <c r="J95" s="5"/>
      <c r="N95" s="11"/>
    </row>
    <row r="96" spans="2:14" ht="12.75">
      <c r="B96" s="8"/>
      <c r="D96" s="4"/>
      <c r="E96" s="4"/>
      <c r="F96" s="4"/>
      <c r="G96" s="4"/>
      <c r="H96" s="4"/>
      <c r="J96" s="5"/>
      <c r="N96" s="11"/>
    </row>
    <row r="97" spans="2:14" ht="12.75">
      <c r="B97" s="8" t="s">
        <v>29</v>
      </c>
      <c r="D97" s="4">
        <f>D55</f>
        <v>223.5</v>
      </c>
      <c r="E97" s="9" t="s">
        <v>8</v>
      </c>
      <c r="F97" s="4"/>
      <c r="G97" s="4">
        <f>G55</f>
        <v>235</v>
      </c>
      <c r="H97" s="9" t="s">
        <v>8</v>
      </c>
      <c r="J97" s="5"/>
      <c r="K97" s="49">
        <f>G97-D97</f>
        <v>11.5</v>
      </c>
      <c r="L97" s="9" t="s">
        <v>10</v>
      </c>
      <c r="M97" s="8"/>
      <c r="N97" s="50">
        <f>K97/D97</f>
        <v>0.05145413870246085</v>
      </c>
    </row>
    <row r="98" spans="1:14" ht="13.5" thickBot="1">
      <c r="A98" s="3"/>
      <c r="B98" s="36"/>
      <c r="C98" s="3"/>
      <c r="D98" s="37"/>
      <c r="E98" s="37"/>
      <c r="F98" s="37"/>
      <c r="G98" s="37"/>
      <c r="H98" s="37"/>
      <c r="I98" s="37"/>
      <c r="J98" s="37"/>
      <c r="K98" s="3"/>
      <c r="L98" s="3"/>
      <c r="M98" s="3"/>
      <c r="N98" s="38"/>
    </row>
    <row r="99" ht="13.5" thickTop="1">
      <c r="N99" s="11"/>
    </row>
    <row r="100" spans="1:14" ht="12.75">
      <c r="A100" s="1" t="s">
        <v>30</v>
      </c>
      <c r="N100" s="11"/>
    </row>
    <row r="101" spans="7:14" ht="12.75">
      <c r="G101" s="67"/>
      <c r="H101" s="67"/>
      <c r="N101" s="11"/>
    </row>
    <row r="102" spans="4:14" ht="12.75">
      <c r="D102" s="66" t="s">
        <v>31</v>
      </c>
      <c r="E102" s="66"/>
      <c r="G102" s="65" t="s">
        <v>42</v>
      </c>
      <c r="H102" s="65"/>
      <c r="J102" s="5"/>
      <c r="K102" s="65" t="s">
        <v>3</v>
      </c>
      <c r="L102" s="65"/>
      <c r="N102" s="39" t="s">
        <v>4</v>
      </c>
    </row>
    <row r="103" spans="10:14" ht="12.75">
      <c r="J103" s="5"/>
      <c r="N103" s="11"/>
    </row>
    <row r="104" spans="1:14" ht="12.75">
      <c r="A104" s="8" t="s">
        <v>32</v>
      </c>
      <c r="J104" s="5"/>
      <c r="N104" s="11"/>
    </row>
    <row r="105" spans="10:14" ht="12.75">
      <c r="J105" s="5"/>
      <c r="N105" s="11"/>
    </row>
    <row r="106" spans="2:14" ht="12.75">
      <c r="B106" s="8" t="s">
        <v>6</v>
      </c>
      <c r="J106" s="5"/>
      <c r="N106" s="11"/>
    </row>
    <row r="107" spans="2:14" ht="12.75">
      <c r="B107" s="8"/>
      <c r="C107" t="s">
        <v>33</v>
      </c>
      <c r="D107" s="4">
        <f>D14</f>
        <v>193</v>
      </c>
      <c r="E107" s="9" t="s">
        <v>8</v>
      </c>
      <c r="F107" s="4"/>
      <c r="G107" s="4">
        <f>G14</f>
        <v>199</v>
      </c>
      <c r="H107" s="9" t="s">
        <v>8</v>
      </c>
      <c r="I107" s="4"/>
      <c r="J107" s="10"/>
      <c r="K107" s="4">
        <f>G107-D107</f>
        <v>6</v>
      </c>
      <c r="L107" s="9" t="s">
        <v>8</v>
      </c>
      <c r="N107" s="11">
        <f>K107/D107</f>
        <v>0.031088082901554404</v>
      </c>
    </row>
    <row r="108" spans="2:14" ht="12.75">
      <c r="B108" s="8"/>
      <c r="C108" t="s">
        <v>34</v>
      </c>
      <c r="D108" s="4">
        <f>D107-20</f>
        <v>173</v>
      </c>
      <c r="E108" s="9" t="s">
        <v>8</v>
      </c>
      <c r="F108" s="4"/>
      <c r="G108" s="4">
        <f>G107-20</f>
        <v>179</v>
      </c>
      <c r="H108" s="9" t="s">
        <v>8</v>
      </c>
      <c r="I108" s="4"/>
      <c r="J108" s="10"/>
      <c r="K108" s="4">
        <f>G108-D108</f>
        <v>6</v>
      </c>
      <c r="L108" s="9" t="s">
        <v>8</v>
      </c>
      <c r="N108" s="11">
        <f>K108/D108</f>
        <v>0.03468208092485549</v>
      </c>
    </row>
    <row r="109" spans="2:14" ht="12.75">
      <c r="B109" s="8"/>
      <c r="D109" s="4"/>
      <c r="E109" s="4"/>
      <c r="F109" s="4"/>
      <c r="G109" s="4"/>
      <c r="H109" s="4"/>
      <c r="I109" s="4"/>
      <c r="J109" s="10"/>
      <c r="K109" s="4"/>
      <c r="L109" s="4"/>
      <c r="N109" s="11"/>
    </row>
    <row r="110" spans="2:14" ht="12.75">
      <c r="B110" s="8" t="s">
        <v>12</v>
      </c>
      <c r="D110" s="4"/>
      <c r="E110" s="4"/>
      <c r="F110" s="4"/>
      <c r="G110" s="4"/>
      <c r="H110" s="4"/>
      <c r="I110" s="4"/>
      <c r="J110" s="10"/>
      <c r="K110" s="4"/>
      <c r="L110" s="4"/>
      <c r="N110" s="11"/>
    </row>
    <row r="111" spans="2:14" ht="12.75">
      <c r="B111" s="8"/>
      <c r="C111" t="s">
        <v>33</v>
      </c>
      <c r="D111" s="4">
        <f>D19</f>
        <v>330</v>
      </c>
      <c r="E111" s="9" t="s">
        <v>8</v>
      </c>
      <c r="F111" s="4"/>
      <c r="G111" s="4">
        <f>G19</f>
        <v>341</v>
      </c>
      <c r="H111" s="9" t="s">
        <v>8</v>
      </c>
      <c r="I111" s="4"/>
      <c r="J111" s="10"/>
      <c r="K111" s="4">
        <f>G111-D111</f>
        <v>11</v>
      </c>
      <c r="L111" s="9" t="s">
        <v>8</v>
      </c>
      <c r="N111" s="11">
        <f>K111/D111</f>
        <v>0.03333333333333333</v>
      </c>
    </row>
    <row r="112" spans="2:14" ht="12.75">
      <c r="B112" s="8"/>
      <c r="C112" t="s">
        <v>34</v>
      </c>
      <c r="D112" s="4">
        <f>D111-30</f>
        <v>300</v>
      </c>
      <c r="E112" s="9" t="s">
        <v>10</v>
      </c>
      <c r="F112" s="4"/>
      <c r="G112" s="4">
        <f>G111-30</f>
        <v>311</v>
      </c>
      <c r="H112" s="9" t="s">
        <v>10</v>
      </c>
      <c r="I112" s="4"/>
      <c r="J112" s="10"/>
      <c r="K112" s="4">
        <f>G112-D112</f>
        <v>11</v>
      </c>
      <c r="L112" s="9" t="s">
        <v>10</v>
      </c>
      <c r="N112" s="11">
        <f>K112/D112</f>
        <v>0.03666666666666667</v>
      </c>
    </row>
    <row r="113" spans="2:14" ht="12.75">
      <c r="B113" s="8"/>
      <c r="D113" s="4"/>
      <c r="E113" s="4"/>
      <c r="F113" s="4"/>
      <c r="G113" s="4"/>
      <c r="H113" s="4"/>
      <c r="I113" s="4"/>
      <c r="J113" s="10"/>
      <c r="K113" s="4"/>
      <c r="L113" s="4"/>
      <c r="N113" s="11"/>
    </row>
    <row r="114" spans="1:14" ht="12.75">
      <c r="A114" s="8" t="s">
        <v>35</v>
      </c>
      <c r="B114" s="8"/>
      <c r="D114" s="4"/>
      <c r="E114" s="4"/>
      <c r="F114" s="4"/>
      <c r="G114" s="4"/>
      <c r="H114" s="4"/>
      <c r="I114" s="4"/>
      <c r="J114" s="10"/>
      <c r="N114" s="11"/>
    </row>
    <row r="115" spans="1:14" ht="12.75">
      <c r="A115" s="1"/>
      <c r="B115" s="8"/>
      <c r="D115" s="4"/>
      <c r="E115" s="4"/>
      <c r="F115" s="4"/>
      <c r="G115" s="4"/>
      <c r="H115" s="4"/>
      <c r="I115" s="4"/>
      <c r="J115" s="10"/>
      <c r="N115" s="11"/>
    </row>
    <row r="116" spans="2:14" ht="12.75">
      <c r="B116" s="8" t="s">
        <v>36</v>
      </c>
      <c r="D116" s="4">
        <f>D55</f>
        <v>223.5</v>
      </c>
      <c r="E116" s="9" t="s">
        <v>8</v>
      </c>
      <c r="F116" s="4"/>
      <c r="G116" s="4">
        <f>G55</f>
        <v>235</v>
      </c>
      <c r="H116" s="9" t="s">
        <v>8</v>
      </c>
      <c r="I116" s="4"/>
      <c r="J116" s="10"/>
      <c r="K116" s="4">
        <f>G116-D116</f>
        <v>11.5</v>
      </c>
      <c r="L116" s="9" t="s">
        <v>8</v>
      </c>
      <c r="N116" s="11">
        <f>K116/D116</f>
        <v>0.05145413870246085</v>
      </c>
    </row>
    <row r="117" spans="2:14" ht="12.75">
      <c r="B117" s="8"/>
      <c r="D117" s="4"/>
      <c r="E117" s="4"/>
      <c r="F117" s="4"/>
      <c r="G117" s="4"/>
      <c r="H117" s="4"/>
      <c r="I117" s="4"/>
      <c r="J117" s="10"/>
      <c r="N117" s="11"/>
    </row>
    <row r="118" spans="2:14" ht="12.75">
      <c r="B118" s="8" t="s">
        <v>37</v>
      </c>
      <c r="D118" s="4">
        <f>D58</f>
        <v>349</v>
      </c>
      <c r="E118" s="9" t="s">
        <v>8</v>
      </c>
      <c r="F118" s="4"/>
      <c r="G118" s="4">
        <f>G58</f>
        <v>363</v>
      </c>
      <c r="H118" s="9" t="s">
        <v>8</v>
      </c>
      <c r="I118" s="4"/>
      <c r="J118" s="10"/>
      <c r="K118" s="4">
        <f>G118-D118</f>
        <v>14</v>
      </c>
      <c r="L118" s="9" t="s">
        <v>8</v>
      </c>
      <c r="N118" s="11">
        <f>K118/D118</f>
        <v>0.04011461318051576</v>
      </c>
    </row>
    <row r="119" spans="9:14" ht="12.75">
      <c r="I119" s="4"/>
      <c r="J119" s="10"/>
      <c r="N119" s="11"/>
    </row>
    <row r="120" spans="1:14" ht="13.5" thickBo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ht="13.5" thickTop="1"/>
  </sheetData>
  <mergeCells count="19">
    <mergeCell ref="D8:E8"/>
    <mergeCell ref="G8:H8"/>
    <mergeCell ref="D9:E9"/>
    <mergeCell ref="G9:H9"/>
    <mergeCell ref="K9:L9"/>
    <mergeCell ref="D49:E49"/>
    <mergeCell ref="G49:H49"/>
    <mergeCell ref="D50:E50"/>
    <mergeCell ref="G50:H50"/>
    <mergeCell ref="K50:L50"/>
    <mergeCell ref="D88:E88"/>
    <mergeCell ref="G88:H88"/>
    <mergeCell ref="D89:E89"/>
    <mergeCell ref="G89:H89"/>
    <mergeCell ref="K89:L89"/>
    <mergeCell ref="D102:E102"/>
    <mergeCell ref="G102:H102"/>
    <mergeCell ref="K102:L102"/>
    <mergeCell ref="G101:H101"/>
  </mergeCells>
  <printOptions/>
  <pageMargins left="0.25" right="0.25" top="0.75" bottom="0.25" header="0.5" footer="0.5"/>
  <pageSetup horizontalDpi="600" verticalDpi="600" orientation="landscape" r:id="rId1"/>
  <rowBreaks count="2" manualBreakCount="2">
    <brk id="44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Northern Michigan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Registered User</cp:lastModifiedBy>
  <cp:lastPrinted>2004-07-26T16:07:22Z</cp:lastPrinted>
  <dcterms:created xsi:type="dcterms:W3CDTF">2003-04-22T18:15:06Z</dcterms:created>
  <dcterms:modified xsi:type="dcterms:W3CDTF">2004-07-29T14:16:59Z</dcterms:modified>
  <cp:category/>
  <cp:version/>
  <cp:contentType/>
  <cp:contentStatus/>
</cp:coreProperties>
</file>